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zla Mesai Tak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A5568"/>
      <sz val="10"/>
    </font>
    <font>
      <name val="Calibri"/>
      <b val="1"/>
      <color rgb="00FFFFFF"/>
      <sz val="11"/>
    </font>
    <font>
      <name val="Calibri"/>
      <b val="1"/>
      <color rgb="001A202C"/>
      <sz val="10"/>
    </font>
  </fonts>
  <fills count="6">
    <fill>
      <patternFill/>
    </fill>
    <fill>
      <patternFill patternType="gray125"/>
    </fill>
    <fill>
      <patternFill patternType="solid">
        <fgColor rgb="001E4D47"/>
        <bgColor rgb="001E4D47"/>
      </patternFill>
    </fill>
    <fill>
      <patternFill patternType="solid">
        <fgColor rgb="002C6B64"/>
        <bgColor rgb="002C6B64"/>
      </patternFill>
    </fill>
    <fill>
      <patternFill patternType="solid">
        <fgColor rgb="00C6F6D5"/>
        <bgColor rgb="00C6F6D5"/>
      </patternFill>
    </fill>
    <fill>
      <patternFill patternType="solid">
        <fgColor rgb="00FED7D7"/>
        <bgColor rgb="00FED7D7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4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1" customWidth="1" min="3" max="3"/>
    <col width="24" customWidth="1" min="4" max="4"/>
    <col width="21" customWidth="1" min="5" max="5"/>
    <col width="27" customWidth="1" min="6" max="6"/>
    <col width="50" customWidth="1" min="7" max="7"/>
    <col width="27" customWidth="1" min="8" max="8"/>
    <col width="50" customWidth="1" min="9" max="9"/>
    <col width="33" customWidth="1" min="10" max="10"/>
  </cols>
  <sheetData>
    <row r="1" ht="35" customHeight="1">
      <c r="A1" s="1" t="inlineStr">
        <is>
          <t>AYLIK VE YILLIK FAZLA MESAİ TAKİP VE ONAY ÇİZELGESİ</t>
        </is>
      </c>
    </row>
    <row r="2">
      <c r="A2" s="2" t="inlineStr">
        <is>
          <t>4857 Sayılı Kanun Md. 41: Aylık 22.5 Saat ve Yıllık 270 Saat Yasal Sınır Kontrollü Hesaplama</t>
        </is>
      </c>
    </row>
    <row r="3"/>
    <row r="4" ht="30" customHeight="1">
      <c r="A4" s="3" t="inlineStr">
        <is>
          <t>Sicil No</t>
        </is>
      </c>
      <c r="B4" s="3" t="inlineStr">
        <is>
          <t>Personel Adı Soyadı</t>
        </is>
      </c>
      <c r="C4" s="3" t="inlineStr">
        <is>
          <t>Departman</t>
        </is>
      </c>
      <c r="D4" s="3" t="inlineStr">
        <is>
          <t>Aylık Brüt Ücret (TL)</t>
        </is>
      </c>
      <c r="E4" s="3" t="inlineStr">
        <is>
          <t>Saatlik Ücret (TL)</t>
        </is>
      </c>
      <c r="F4" s="3" t="inlineStr">
        <is>
          <t>Bu Ay Fazla Mesai (Saat)</t>
        </is>
      </c>
      <c r="G4" s="3" t="inlineStr">
        <is>
          <t>Aylık Limit Durumu (Max 22.5)</t>
        </is>
      </c>
      <c r="H4" s="3" t="inlineStr">
        <is>
          <t>Yıl İçi Kümülatif (Saat)</t>
        </is>
      </c>
      <c r="I4" s="3" t="inlineStr">
        <is>
          <t>Yıllık Limit (Max 270)</t>
        </is>
      </c>
      <c r="J4" s="3" t="inlineStr">
        <is>
          <t>Ödenecek Net Mesai Tutarı (TL)</t>
        </is>
      </c>
    </row>
    <row r="5" ht="24" customHeight="1">
      <c r="A5" s="4" t="inlineStr">
        <is>
          <t>SICIL-001</t>
        </is>
      </c>
      <c r="B5" s="5" t="inlineStr">
        <is>
          <t>Ahmet Yılmaz</t>
        </is>
      </c>
      <c r="C5" s="4" t="inlineStr">
        <is>
          <t>Üretim</t>
        </is>
      </c>
      <c r="D5" s="6" t="n">
        <v>45000</v>
      </c>
      <c r="E5" s="6">
        <f>D5/225</f>
        <v/>
      </c>
      <c r="F5" s="7" t="n">
        <v>16</v>
      </c>
      <c r="G5" s="8">
        <f>IF(F5&gt;22.5, "AŞIM VAR (16.0 &gt; 22.5)", "UYGUN")</f>
        <v/>
      </c>
      <c r="H5" s="7" t="n">
        <v>142</v>
      </c>
      <c r="I5" s="8">
        <f>IF(H5&gt;270, "YASAL SINIR AŞILDI!", "LİMİT İÇİ")</f>
        <v/>
      </c>
      <c r="J5" s="9">
        <f>F5*E5*1.5*0.7149</f>
        <v/>
      </c>
    </row>
    <row r="6" ht="24" customHeight="1">
      <c r="A6" s="4" t="inlineStr">
        <is>
          <t>SICIL-002</t>
        </is>
      </c>
      <c r="B6" s="5" t="inlineStr">
        <is>
          <t>Mehmet Demir</t>
        </is>
      </c>
      <c r="C6" s="4" t="inlineStr">
        <is>
          <t>Lojistik</t>
        </is>
      </c>
      <c r="D6" s="6" t="n">
        <v>38000</v>
      </c>
      <c r="E6" s="6">
        <f>D6/225</f>
        <v/>
      </c>
      <c r="F6" s="7" t="n">
        <v>24</v>
      </c>
      <c r="G6" s="10">
        <f>IF(F6&gt;22.5, "AŞIM VAR (24.0 &gt; 22.5)", "UYGUN")</f>
        <v/>
      </c>
      <c r="H6" s="7" t="n">
        <v>255</v>
      </c>
      <c r="I6" s="8">
        <f>IF(H6&gt;270, "YASAL SINIR AŞILDI!", "LİMİT İÇİ")</f>
        <v/>
      </c>
      <c r="J6" s="9">
        <f>F6*E6*1.5*0.7149</f>
        <v/>
      </c>
    </row>
    <row r="7" ht="24" customHeight="1">
      <c r="A7" s="4" t="inlineStr">
        <is>
          <t>SICIL-003</t>
        </is>
      </c>
      <c r="B7" s="5" t="inlineStr">
        <is>
          <t>Ayşe Kaya</t>
        </is>
      </c>
      <c r="C7" s="4" t="inlineStr">
        <is>
          <t>Kalite Kontrol</t>
        </is>
      </c>
      <c r="D7" s="6" t="n">
        <v>42000</v>
      </c>
      <c r="E7" s="6">
        <f>D7/225</f>
        <v/>
      </c>
      <c r="F7" s="7" t="n">
        <v>12</v>
      </c>
      <c r="G7" s="8">
        <f>IF(F7&gt;22.5, "AŞIM VAR (12.0 &gt; 22.5)", "UYGUN")</f>
        <v/>
      </c>
      <c r="H7" s="7" t="n">
        <v>95</v>
      </c>
      <c r="I7" s="8">
        <f>IF(H7&gt;270, "YASAL SINIR AŞILDI!", "LİMİT İÇİ")</f>
        <v/>
      </c>
      <c r="J7" s="9">
        <f>F7*E7*1.5*0.7149</f>
        <v/>
      </c>
    </row>
    <row r="8" ht="24" customHeight="1">
      <c r="A8" s="4" t="inlineStr">
        <is>
          <t>SICIL-004</t>
        </is>
      </c>
      <c r="B8" s="5" t="inlineStr">
        <is>
          <t>Fatma Çelik</t>
        </is>
      </c>
      <c r="C8" s="4" t="inlineStr">
        <is>
          <t>Depo Operasyon</t>
        </is>
      </c>
      <c r="D8" s="6" t="n">
        <v>35000</v>
      </c>
      <c r="E8" s="6">
        <f>D8/225</f>
        <v/>
      </c>
      <c r="F8" s="7" t="n">
        <v>26.5</v>
      </c>
      <c r="G8" s="10">
        <f>IF(F8&gt;22.5, "AŞIM VAR (26.5 &gt; 22.5)", "UYGUN")</f>
        <v/>
      </c>
      <c r="H8" s="7" t="n">
        <v>275</v>
      </c>
      <c r="I8" s="10">
        <f>IF(H8&gt;270, "YASAL SINIR AŞILDI!", "LİMİT İÇİ")</f>
        <v/>
      </c>
      <c r="J8" s="9">
        <f>F8*E8*1.5*0.7149</f>
        <v/>
      </c>
    </row>
    <row r="9" ht="24" customHeight="1">
      <c r="A9" s="4" t="inlineStr">
        <is>
          <t>SICIL-005</t>
        </is>
      </c>
      <c r="B9" s="5" t="inlineStr">
        <is>
          <t>Canan Şahin</t>
        </is>
      </c>
      <c r="C9" s="4" t="inlineStr">
        <is>
          <t>Müşteri Hizmetleri</t>
        </is>
      </c>
      <c r="D9" s="6" t="n">
        <v>33000</v>
      </c>
      <c r="E9" s="6">
        <f>D9/225</f>
        <v/>
      </c>
      <c r="F9" s="7" t="n">
        <v>8</v>
      </c>
      <c r="G9" s="8">
        <f>IF(F9&gt;22.5, "AŞIM VAR (8.0 &gt; 22.5)", "UYGUN")</f>
        <v/>
      </c>
      <c r="H9" s="7" t="n">
        <v>45</v>
      </c>
      <c r="I9" s="8">
        <f>IF(H9&gt;270, "YASAL SINIR AŞILDI!", "LİMİT İÇİ")</f>
        <v/>
      </c>
      <c r="J9" s="9">
        <f>F9*E9*1.5*0.7149</f>
        <v/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2026-09-18T21:42:47Z</dcterms:created>
  <dcterms:modified xmlns:dcterms="http://purl.org/dc/terms/" xmlns:xsi="http://www.w3.org/2001/XMLSchema-instance" xsi:type="dcterms:W3CDTF">2026-09-18T21:42:47Z</dcterms:modified>
</cp:coreProperties>
</file>